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30" windowWidth="22695" windowHeight="9915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45621" refMode="R1C1"/>
</workbook>
</file>

<file path=xl/calcChain.xml><?xml version="1.0" encoding="utf-8"?>
<calcChain xmlns="http://schemas.openxmlformats.org/spreadsheetml/2006/main">
  <c r="E18" i="2" l="1"/>
  <c r="D15" i="1" l="1"/>
  <c r="D14" i="1"/>
  <c r="F24" i="2" l="1"/>
  <c r="F23" i="2"/>
  <c r="C22" i="2"/>
  <c r="G9" i="2"/>
  <c r="F8" i="2"/>
  <c r="D8" i="2"/>
  <c r="D25" i="2" s="1"/>
  <c r="C8" i="2"/>
  <c r="D16" i="1"/>
  <c r="C16" i="1"/>
  <c r="B16" i="1"/>
  <c r="F13" i="1"/>
  <c r="G21" i="2" s="1"/>
  <c r="F12" i="1"/>
  <c r="G20" i="2" s="1"/>
  <c r="F10" i="1"/>
  <c r="G18" i="2" s="1"/>
  <c r="C25" i="2" l="1"/>
  <c r="F16" i="1"/>
  <c r="G25" i="2" s="1"/>
  <c r="F22" i="2"/>
  <c r="F25" i="2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<sst xmlns="http://schemas.openxmlformats.org/spreadsheetml/2006/main" count="58" uniqueCount="41">
  <si>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</si>
  <si>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</si>
  <si>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</si>
  <si>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</si>
  <si>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</si>
  <si>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</si>
  <si>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</si>
  <si>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</si>
  <si>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</si>
  <si>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</si>
  <si>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</si>
  <si>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</si>
  <si>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</si>
  <si>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</si>
  <si>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</si>
  <si>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</si>
  <si>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</si>
  <si>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</si>
  <si>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</si>
  <si>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</si>
  <si>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</si>
  <si>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</si>
  <si>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</si>
  <si>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</si>
  <si>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</si>
  <si>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</si>
  <si>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</si>
  <si>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  <family val="2"/>
        <charset val="204"/>
      </rPr>
      <t>*</t>
    </r>
    <r>
      <rPr>
        <sz val="10"/>
        <rFont val="Arial"/>
        <family val="2"/>
        <charset val="204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</si>
  <si>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</si>
  <si>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</si>
  <si>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</si>
  <si>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</si>
  <si>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</si>
  <si>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</si>
  <si>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</si>
  <si>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</si>
  <si>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</si>
  <si>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</si>
  <si>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5.2. Закупки малого объема (не превышающие 600 тыс. руб. по одной сделке)</t>
  </si>
  <si>
    <t>за 2 квартал 2026 года</t>
  </si>
  <si>
    <t>2 кв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</si>
</sst>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u/>
      <sz val="10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D10" sqref="D10"/>
    </sheetView>
  </sheetViews>
  <sheetFormatPr defaultColWidth="9" defaultRowHeight="12.75" x14ac:dyDescent="0.2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 x14ac:dyDescent="0.2">
      <c r="A1" s="2" t="s">
        <v>40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 x14ac:dyDescent="0.2">
      <c r="A2" s="5" t="s">
        <v>5</v>
      </c>
      <c r="B2" s="6"/>
      <c r="C2" s="6"/>
      <c r="D2" s="6"/>
      <c r="E2" s="6"/>
      <c r="F2" s="6"/>
    </row>
    <row r="3" spans="1:8" ht="15" customHeight="1" x14ac:dyDescent="0.2">
      <c r="A3" s="7" t="s">
        <v>6</v>
      </c>
      <c r="B3" s="6"/>
      <c r="C3" s="6"/>
      <c r="D3" s="6"/>
      <c r="E3" s="8"/>
      <c r="F3" s="6"/>
    </row>
    <row r="4" spans="1:8" ht="25.5" x14ac:dyDescent="0.2">
      <c r="A4" s="7" t="s">
        <v>7</v>
      </c>
      <c r="B4" s="6"/>
      <c r="C4" s="6"/>
      <c r="D4" s="6"/>
      <c r="E4" s="8"/>
      <c r="F4" s="6"/>
    </row>
    <row r="5" spans="1:8" ht="15" customHeight="1" x14ac:dyDescent="0.2">
      <c r="A5" s="9" t="s">
        <v>8</v>
      </c>
      <c r="B5" s="6"/>
      <c r="C5" s="6"/>
      <c r="D5" s="6"/>
      <c r="E5" s="8"/>
      <c r="F5" s="6"/>
    </row>
    <row r="6" spans="1:8" x14ac:dyDescent="0.2">
      <c r="A6" s="9" t="s">
        <v>9</v>
      </c>
      <c r="B6" s="6"/>
      <c r="C6" s="6"/>
      <c r="D6" s="6"/>
      <c r="E6" s="8"/>
      <c r="F6" s="6"/>
    </row>
    <row r="7" spans="1:8" ht="25.5" x14ac:dyDescent="0.2">
      <c r="A7" s="9" t="s">
        <v>10</v>
      </c>
      <c r="B7" s="6"/>
      <c r="C7" s="6"/>
      <c r="D7" s="6"/>
      <c r="E7" s="8"/>
      <c r="F7" s="6"/>
    </row>
    <row r="8" spans="1:8" ht="15" customHeight="1" x14ac:dyDescent="0.2">
      <c r="A8" s="9" t="s">
        <v>11</v>
      </c>
      <c r="B8" s="6"/>
      <c r="C8" s="6"/>
      <c r="D8" s="6"/>
      <c r="E8" s="8"/>
      <c r="F8" s="6"/>
    </row>
    <row r="9" spans="1:8" x14ac:dyDescent="0.2">
      <c r="A9" s="5" t="s">
        <v>12</v>
      </c>
      <c r="B9" s="6"/>
      <c r="C9" s="6"/>
      <c r="D9" s="6"/>
      <c r="E9" s="8"/>
      <c r="F9" s="6"/>
    </row>
    <row r="10" spans="1:8" ht="15.75" customHeight="1" x14ac:dyDescent="0.2">
      <c r="A10" s="7" t="s">
        <v>13</v>
      </c>
      <c r="B10" s="6">
        <v>40998.3603</v>
      </c>
      <c r="C10" s="6"/>
      <c r="D10" s="6">
        <v>5180.1499999999996</v>
      </c>
      <c r="E10" s="8"/>
      <c r="F10" s="10">
        <f>100-D10/(B10-C10)*100</f>
        <v>87.364982496629267</v>
      </c>
    </row>
    <row r="11" spans="1:8" x14ac:dyDescent="0.2">
      <c r="A11" s="9" t="s">
        <v>14</v>
      </c>
      <c r="B11" s="6"/>
      <c r="C11" s="6"/>
      <c r="D11" s="6"/>
      <c r="E11" s="8"/>
      <c r="F11" s="10"/>
    </row>
    <row r="12" spans="1:8" x14ac:dyDescent="0.2">
      <c r="A12" s="11" t="s">
        <v>15</v>
      </c>
      <c r="B12" s="6">
        <v>0</v>
      </c>
      <c r="C12" s="6"/>
      <c r="D12" s="6">
        <v>0</v>
      </c>
      <c r="E12" s="8"/>
      <c r="F12" s="10" t="e">
        <f>100-D12/(B12-C12)*100</f>
        <v>#DIV/0!</v>
      </c>
    </row>
    <row r="13" spans="1:8" x14ac:dyDescent="0.2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 x14ac:dyDescent="0.2">
      <c r="A14" s="13" t="s">
        <v>17</v>
      </c>
      <c r="B14" s="6">
        <v>76.916039999999995</v>
      </c>
      <c r="C14" s="14"/>
      <c r="D14" s="6">
        <f>SUM(B14)</f>
        <v>76.916039999999995</v>
      </c>
      <c r="E14" s="14"/>
      <c r="F14" s="14" t="s">
        <v>18</v>
      </c>
    </row>
    <row r="15" spans="1:8" x14ac:dyDescent="0.2">
      <c r="A15" s="13" t="s">
        <v>19</v>
      </c>
      <c r="B15" s="6">
        <v>907.55589999999995</v>
      </c>
      <c r="C15" s="14"/>
      <c r="D15" s="6">
        <f>SUM(B15)</f>
        <v>907.55589999999995</v>
      </c>
      <c r="E15" s="14"/>
      <c r="F15" s="14" t="s">
        <v>18</v>
      </c>
    </row>
    <row r="16" spans="1:8" s="15" customFormat="1" ht="15" x14ac:dyDescent="0.25">
      <c r="A16" s="16" t="s">
        <v>20</v>
      </c>
      <c r="B16" s="15">
        <f>SUM(B2:B15)</f>
        <v>41982.832239999996</v>
      </c>
      <c r="C16" s="15">
        <f>SUM(C2:C13)</f>
        <v>0</v>
      </c>
      <c r="D16" s="15">
        <f>SUM(D2:D15)</f>
        <v>6164.62194</v>
      </c>
      <c r="F16" s="17">
        <f>100-D16/(B16-C16)*100</f>
        <v>85.316326671913927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4" workbookViewId="0">
      <selection activeCell="F18" sqref="F18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 x14ac:dyDescent="0.2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 x14ac:dyDescent="0.25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 x14ac:dyDescent="0.25">
      <c r="A3" s="61" t="s">
        <v>39</v>
      </c>
      <c r="B3" s="61"/>
      <c r="C3" s="61"/>
      <c r="D3" s="61"/>
      <c r="E3" s="61"/>
      <c r="F3" s="61"/>
      <c r="G3" s="61"/>
    </row>
    <row r="5" spans="1:8" ht="46.5" customHeight="1" x14ac:dyDescent="0.2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 x14ac:dyDescent="0.2">
      <c r="B6" s="64"/>
      <c r="C6" s="64"/>
      <c r="D6" s="64"/>
      <c r="E6" s="64"/>
      <c r="F6" s="64"/>
      <c r="G6" s="64"/>
    </row>
    <row r="7" spans="1:8" ht="15.75" customHeight="1" x14ac:dyDescent="0.2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 x14ac:dyDescent="0.25">
      <c r="B8" s="13" t="s">
        <v>29</v>
      </c>
      <c r="C8" s="23">
        <f>SUM(C10:C21)</f>
        <v>6</v>
      </c>
      <c r="D8" s="23">
        <f>SUM(D10:D21)</f>
        <v>26</v>
      </c>
      <c r="E8" s="24"/>
      <c r="F8" s="23">
        <f>SUM(F10:F21)</f>
        <v>3</v>
      </c>
      <c r="G8" s="25"/>
    </row>
    <row r="9" spans="1:8" s="26" customFormat="1" ht="16.5" customHeight="1" x14ac:dyDescent="0.25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 x14ac:dyDescent="0.25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 x14ac:dyDescent="0.25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 x14ac:dyDescent="0.25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 x14ac:dyDescent="0.25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 x14ac:dyDescent="0.25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 x14ac:dyDescent="0.25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 x14ac:dyDescent="0.2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 x14ac:dyDescent="0.25">
      <c r="B17" s="5" t="s">
        <v>12</v>
      </c>
      <c r="C17" s="37"/>
      <c r="D17" s="37"/>
      <c r="E17" s="38"/>
      <c r="F17" s="39"/>
      <c r="G17" s="40"/>
    </row>
    <row r="18" spans="2:7" ht="15" customHeight="1" x14ac:dyDescent="0.25">
      <c r="B18" s="9" t="s">
        <v>13</v>
      </c>
      <c r="C18" s="30">
        <v>6</v>
      </c>
      <c r="D18" s="30">
        <v>26</v>
      </c>
      <c r="E18" s="31">
        <f>SUM(D18/C18)</f>
        <v>4.333333333333333</v>
      </c>
      <c r="F18" s="32">
        <v>3</v>
      </c>
      <c r="G18" s="33">
        <f>Лист1!а1</f>
        <v>87.364982496629267</v>
      </c>
    </row>
    <row r="19" spans="2:7" ht="17.25" customHeight="1" x14ac:dyDescent="0.2">
      <c r="B19" s="9" t="s">
        <v>14</v>
      </c>
      <c r="C19" s="30">
        <v>0</v>
      </c>
      <c r="D19" s="30">
        <v>0</v>
      </c>
      <c r="E19" s="34">
        <v>0</v>
      </c>
      <c r="F19" s="32"/>
      <c r="G19" s="35"/>
    </row>
    <row r="20" spans="2:7" ht="17.25" customHeight="1" x14ac:dyDescent="0.25">
      <c r="B20" s="13" t="s">
        <v>15</v>
      </c>
      <c r="C20" s="30">
        <v>0</v>
      </c>
      <c r="D20" s="30">
        <v>0</v>
      </c>
      <c r="E20" s="31">
        <v>0</v>
      </c>
      <c r="F20" s="32">
        <v>0</v>
      </c>
      <c r="G20" s="33" t="e">
        <f>Лист1!зк1</f>
        <v>#DIV/0!</v>
      </c>
    </row>
    <row r="21" spans="2:7" ht="17.25" customHeight="1" x14ac:dyDescent="0.25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 x14ac:dyDescent="0.25">
      <c r="B22" s="13" t="s">
        <v>34</v>
      </c>
      <c r="C22" s="42">
        <f>C23+C24</f>
        <v>20</v>
      </c>
      <c r="D22" s="43"/>
      <c r="E22" s="44"/>
      <c r="F22" s="42">
        <f>F23+F24</f>
        <v>20</v>
      </c>
      <c r="G22" s="33" t="s">
        <v>18</v>
      </c>
    </row>
    <row r="23" spans="2:7" ht="31.5" customHeight="1" x14ac:dyDescent="0.25">
      <c r="B23" s="9" t="s">
        <v>35</v>
      </c>
      <c r="C23" s="30">
        <v>2</v>
      </c>
      <c r="D23" s="23" t="s">
        <v>18</v>
      </c>
      <c r="E23" s="44" t="s">
        <v>18</v>
      </c>
      <c r="F23" s="45">
        <f>C23</f>
        <v>2</v>
      </c>
      <c r="G23" s="44" t="s">
        <v>18</v>
      </c>
    </row>
    <row r="24" spans="2:7" ht="29.25" customHeight="1" x14ac:dyDescent="0.25">
      <c r="B24" s="9" t="s">
        <v>38</v>
      </c>
      <c r="C24" s="30">
        <v>18</v>
      </c>
      <c r="D24" s="23" t="s">
        <v>18</v>
      </c>
      <c r="E24" s="44" t="s">
        <v>18</v>
      </c>
      <c r="F24" s="45">
        <f>C24</f>
        <v>18</v>
      </c>
      <c r="G24" s="44" t="s">
        <v>18</v>
      </c>
    </row>
    <row r="25" spans="2:7" s="1" customFormat="1" ht="15" x14ac:dyDescent="0.25">
      <c r="B25" s="46" t="s">
        <v>36</v>
      </c>
      <c r="C25" s="23">
        <f>C8+C22</f>
        <v>26</v>
      </c>
      <c r="D25" s="23">
        <f>D8+D22</f>
        <v>26</v>
      </c>
      <c r="E25" s="47"/>
      <c r="F25" s="42">
        <f>SUM(F8+F22)</f>
        <v>23</v>
      </c>
      <c r="G25" s="48">
        <f>Лист1!F16</f>
        <v>85.316326671913927</v>
      </c>
    </row>
    <row r="26" spans="2:7" s="1" customFormat="1" ht="15" x14ac:dyDescent="0.25">
      <c r="B26" s="49"/>
      <c r="C26" s="50"/>
      <c r="D26" s="50"/>
      <c r="E26" s="50"/>
      <c r="F26" s="51"/>
      <c r="G26" s="52"/>
    </row>
    <row r="27" spans="2:7" ht="60" customHeight="1" x14ac:dyDescent="0.2">
      <c r="B27" s="62" t="s">
        <v>37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/>
  </sheetViews>
  <sheetFormatPr defaultColWidth="9" defaultRowHeight="12.75" x14ac:dyDescent="0.2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 x14ac:dyDescent="0.2">
      <c r="B1" s="53"/>
      <c r="C1" s="53"/>
      <c r="D1" s="54"/>
      <c r="E1" s="54"/>
      <c r="F1" s="54"/>
    </row>
    <row r="2" spans="2:6" x14ac:dyDescent="0.2">
      <c r="B2" s="53"/>
      <c r="C2" s="53"/>
      <c r="D2" s="54"/>
      <c r="E2" s="54"/>
      <c r="F2" s="54"/>
    </row>
    <row r="3" spans="2:6" x14ac:dyDescent="0.2">
      <c r="B3" s="55"/>
      <c r="C3" s="55"/>
      <c r="D3" s="56"/>
      <c r="E3" s="56"/>
      <c r="F3" s="56"/>
    </row>
    <row r="4" spans="2:6" x14ac:dyDescent="0.2">
      <c r="B4" s="55"/>
      <c r="C4" s="55"/>
      <c r="D4" s="56"/>
      <c r="E4" s="56"/>
      <c r="F4" s="56"/>
    </row>
    <row r="5" spans="2:6" x14ac:dyDescent="0.2">
      <c r="B5" s="55"/>
      <c r="C5" s="55"/>
      <c r="D5" s="56"/>
      <c r="E5" s="56"/>
      <c r="F5" s="56"/>
    </row>
    <row r="6" spans="2:6" x14ac:dyDescent="0.2">
      <c r="B6" s="53"/>
      <c r="C6" s="53"/>
      <c r="D6" s="54"/>
      <c r="E6" s="54"/>
      <c r="F6" s="54"/>
    </row>
    <row r="7" spans="2:6" x14ac:dyDescent="0.2">
      <c r="B7" s="55"/>
      <c r="C7" s="55"/>
      <c r="D7" s="56"/>
      <c r="E7" s="56"/>
      <c r="F7" s="56"/>
    </row>
    <row r="8" spans="2:6" x14ac:dyDescent="0.2">
      <c r="B8" s="57"/>
      <c r="C8" s="58"/>
      <c r="D8" s="59"/>
      <c r="E8" s="59"/>
      <c r="F8" s="60"/>
    </row>
    <row r="9" spans="2:6" x14ac:dyDescent="0.2">
      <c r="B9" s="55"/>
      <c r="C9" s="55"/>
      <c r="D9" s="56"/>
      <c r="E9" s="56"/>
      <c r="F9" s="56"/>
    </row>
    <row r="10" spans="2:6" x14ac:dyDescent="0.2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Елена Николаевна</dc:creator>
  <cp:lastModifiedBy>Евдокимова Елена Николаевна</cp:lastModifiedBy>
  <cp:lastPrinted>2026-07-14T14:36:10Z</cp:lastPrinted>
  <dcterms:created xsi:type="dcterms:W3CDTF">2024-10-15T12:47:22Z</dcterms:created>
  <dcterms:modified xsi:type="dcterms:W3CDTF">2026-07-14T14:38:31Z</dcterms:modified>
</cp:coreProperties>
</file>